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<sst xmlns="http://schemas.openxmlformats.org/spreadsheetml/2006/main" count="163" uniqueCount="74">
  <si>
    <t>主任</t>
  </si>
  <si>
    <t>人, 每人應授課</t>
  </si>
  <si>
    <t>節</t>
  </si>
  <si>
    <t>一般班</t>
  </si>
  <si>
    <t>班</t>
  </si>
  <si>
    <t>特教班</t>
  </si>
  <si>
    <t>學困班</t>
  </si>
  <si>
    <t>合計</t>
  </si>
  <si>
    <t>七年級</t>
  </si>
  <si>
    <t>八年級</t>
  </si>
  <si>
    <t>九年級</t>
  </si>
  <si>
    <t>其它</t>
  </si>
  <si>
    <t>每週節數</t>
  </si>
  <si>
    <t>每週總節數</t>
  </si>
  <si>
    <t>組長</t>
  </si>
  <si>
    <t>召集人</t>
  </si>
  <si>
    <t>學困節數</t>
  </si>
  <si>
    <t>節</t>
  </si>
  <si>
    <t>國文導師</t>
  </si>
  <si>
    <t>國文專任</t>
  </si>
  <si>
    <t>輔導團員</t>
  </si>
  <si>
    <t>童軍團長</t>
  </si>
  <si>
    <t>職稱</t>
  </si>
  <si>
    <t>人數</t>
  </si>
  <si>
    <t>應授節數</t>
  </si>
  <si>
    <t>總授節數</t>
  </si>
  <si>
    <t>系統管理師</t>
  </si>
  <si>
    <t>輔導教師</t>
  </si>
  <si>
    <t>補校主任</t>
  </si>
  <si>
    <t>補校組長</t>
  </si>
  <si>
    <t>教科書編選委員</t>
  </si>
  <si>
    <t>超鐘點節數</t>
  </si>
  <si>
    <t>節</t>
  </si>
  <si>
    <t>總減節數</t>
  </si>
  <si>
    <t>尚餘可超節數</t>
  </si>
  <si>
    <t>學困召集人</t>
  </si>
  <si>
    <t>強制控管</t>
  </si>
  <si>
    <t>可作為學校本位課程的安排</t>
  </si>
  <si>
    <t>其中有增加社團活動.特教課程的安排</t>
  </si>
  <si>
    <t>請填入黃色格子的資料</t>
  </si>
  <si>
    <r>
      <t>數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英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自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社專任</t>
    </r>
  </si>
  <si>
    <t>藝.健體.綜專任</t>
  </si>
  <si>
    <t>校務教師.   協助行政</t>
  </si>
  <si>
    <t>人, 每人減授課</t>
  </si>
  <si>
    <r>
      <t>職稱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類別</t>
    </r>
  </si>
  <si>
    <t>人數或群</t>
  </si>
  <si>
    <t>每人減課</t>
  </si>
  <si>
    <t>小計減課</t>
  </si>
  <si>
    <t>主動控管</t>
  </si>
  <si>
    <t>市教師會</t>
  </si>
  <si>
    <t>深耕種子</t>
  </si>
  <si>
    <t>特教組長</t>
  </si>
  <si>
    <t>總減時數</t>
  </si>
  <si>
    <t>總減授課節數</t>
  </si>
  <si>
    <t>原編制教師可授節數</t>
  </si>
  <si>
    <t>學生總開課節數</t>
  </si>
  <si>
    <t>可超鐘點節數</t>
  </si>
  <si>
    <t>現超鐘點數</t>
  </si>
  <si>
    <t>經減課後可授課節數</t>
  </si>
  <si>
    <t>教師總人數=</t>
  </si>
  <si>
    <t>一般班*2+資源班*3+學困班*2+總班級數/9+3位主任</t>
  </si>
  <si>
    <r>
      <t>+</t>
    </r>
    <r>
      <rPr>
        <sz val="12"/>
        <rFont val="新細明體"/>
        <family val="1"/>
      </rPr>
      <t>資優班</t>
    </r>
    <r>
      <rPr>
        <sz val="12"/>
        <rFont val="Times New Roman"/>
        <family val="1"/>
      </rPr>
      <t>*3+</t>
    </r>
    <r>
      <rPr>
        <sz val="12"/>
        <rFont val="新細明體"/>
        <family val="1"/>
      </rPr>
      <t>特教班</t>
    </r>
    <r>
      <rPr>
        <sz val="12"/>
        <rFont val="Times New Roman"/>
        <family val="1"/>
      </rPr>
      <t>*3</t>
    </r>
  </si>
  <si>
    <t>國文.特教.資優除外的導師</t>
  </si>
  <si>
    <t>一般班班級數</t>
  </si>
  <si>
    <t>正數才對</t>
  </si>
  <si>
    <t>召集人</t>
  </si>
  <si>
    <t>特教教師</t>
  </si>
  <si>
    <t>特教召集人</t>
  </si>
  <si>
    <t>備註 : 特教班包括啟智.啟聰.身障.資優及藝術才能等班</t>
  </si>
  <si>
    <t>臺北市立          國民中學九十三學年度第二學期超鐘點數計算表</t>
  </si>
  <si>
    <r>
      <t>(</t>
    </r>
    <r>
      <rPr>
        <sz val="12"/>
        <color indexed="8"/>
        <rFont val="新細明體"/>
        <family val="1"/>
      </rPr>
      <t>不含特教班</t>
    </r>
    <r>
      <rPr>
        <sz val="12"/>
        <color indexed="8"/>
        <rFont val="Times New Roman"/>
        <family val="1"/>
      </rPr>
      <t>)</t>
    </r>
  </si>
  <si>
    <t>節</t>
  </si>
  <si>
    <r>
      <t>每人減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節</t>
    </r>
  </si>
  <si>
    <t>每人16節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</si>
</sst>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新細明體"/>
      <family val="1"/>
    </font>
    <font>
      <u val="single"/>
      <sz val="12"/>
      <name val="細明體"/>
      <family val="3"/>
    </font>
    <font>
      <sz val="12"/>
      <color indexed="8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2"/>
      <color indexed="9"/>
      <name val="新細明體"/>
      <family val="1"/>
    </font>
    <font>
      <sz val="12"/>
      <color indexed="13"/>
      <name val="新細明體"/>
      <family val="1"/>
    </font>
    <font>
      <b/>
      <sz val="20"/>
      <color indexed="12"/>
      <name val="新細明體"/>
      <family val="1"/>
    </font>
    <font>
      <sz val="12"/>
      <name val="細明體"/>
      <family val="3"/>
    </font>
    <font>
      <sz val="12"/>
      <color indexed="8"/>
      <name val="Times New Roman"/>
      <family val="1"/>
    </font>
    <font>
      <b/>
      <u val="single"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 quotePrefix="1">
      <alignment horizontal="center"/>
    </xf>
    <xf numFmtId="0" fontId="0" fillId="7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1" xfId="0" applyFill="1" applyBorder="1" applyAlignment="1" quotePrefix="1">
      <alignment horizontal="center"/>
    </xf>
    <xf numFmtId="0" fontId="0" fillId="0" borderId="1" xfId="0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 quotePrefix="1">
      <alignment horizontal="left" vertical="center" shrinkToFit="1"/>
    </xf>
    <xf numFmtId="0" fontId="0" fillId="7" borderId="1" xfId="0" applyFill="1" applyBorder="1" applyAlignment="1">
      <alignment horizontal="left"/>
    </xf>
    <xf numFmtId="0" fontId="0" fillId="0" borderId="3" xfId="0" applyBorder="1" applyAlignment="1" quotePrefix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4" borderId="12" xfId="0" applyFill="1" applyBorder="1" applyAlignment="1" quotePrefix="1">
      <alignment horizontal="center"/>
    </xf>
    <xf numFmtId="0" fontId="0" fillId="4" borderId="13" xfId="0" applyFill="1" applyBorder="1" applyAlignment="1">
      <alignment horizontal="center"/>
    </xf>
    <xf numFmtId="0" fontId="6" fillId="9" borderId="12" xfId="0" applyFont="1" applyFill="1" applyBorder="1" applyAlignment="1" quotePrefix="1">
      <alignment horizontal="center"/>
    </xf>
    <xf numFmtId="0" fontId="6" fillId="9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left"/>
    </xf>
    <xf numFmtId="0" fontId="6" fillId="10" borderId="14" xfId="0" applyFont="1" applyFill="1" applyBorder="1" applyAlignment="1" quotePrefix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left"/>
    </xf>
    <xf numFmtId="0" fontId="0" fillId="7" borderId="14" xfId="0" applyFill="1" applyBorder="1" applyAlignment="1" quotePrefix="1">
      <alignment horizontal="center"/>
    </xf>
    <xf numFmtId="0" fontId="0" fillId="7" borderId="15" xfId="0" applyFill="1" applyBorder="1" applyAlignment="1">
      <alignment horizontal="left"/>
    </xf>
    <xf numFmtId="0" fontId="0" fillId="11" borderId="14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15" xfId="0" applyFill="1" applyBorder="1" applyAlignment="1">
      <alignment horizontal="left"/>
    </xf>
    <xf numFmtId="0" fontId="0" fillId="6" borderId="5" xfId="0" applyFill="1" applyBorder="1" applyAlignment="1" quotePrefix="1">
      <alignment horizontal="center"/>
    </xf>
    <xf numFmtId="0" fontId="7" fillId="5" borderId="16" xfId="0" applyFont="1" applyFill="1" applyBorder="1" applyAlignment="1" quotePrefix="1">
      <alignment horizontal="left"/>
    </xf>
    <xf numFmtId="0" fontId="0" fillId="5" borderId="17" xfId="0" applyFill="1" applyBorder="1" applyAlignment="1">
      <alignment horizontal="center"/>
    </xf>
    <xf numFmtId="0" fontId="0" fillId="5" borderId="1" xfId="0" applyFill="1" applyBorder="1" applyAlignment="1" quotePrefix="1">
      <alignment horizontal="left"/>
    </xf>
    <xf numFmtId="0" fontId="0" fillId="5" borderId="1" xfId="0" applyFill="1" applyBorder="1" applyAlignment="1">
      <alignment horizontal="left"/>
    </xf>
    <xf numFmtId="0" fontId="0" fillId="12" borderId="18" xfId="0" applyFill="1" applyBorder="1" applyAlignment="1">
      <alignment horizontal="center" vertical="center" shrinkToFit="1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left"/>
    </xf>
    <xf numFmtId="0" fontId="4" fillId="7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8" fillId="0" borderId="0" xfId="0" applyFont="1" applyAlignment="1" quotePrefix="1">
      <alignment horizontal="center" vertical="center" shrinkToFit="1"/>
    </xf>
    <xf numFmtId="0" fontId="0" fillId="5" borderId="4" xfId="0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0" fillId="0" borderId="1" xfId="0" applyBorder="1" applyAlignment="1" quotePrefix="1">
      <alignment horizontal="center" vertical="center" shrinkToFit="1"/>
    </xf>
    <xf numFmtId="0" fontId="0" fillId="0" borderId="9" xfId="0" applyBorder="1" applyAlignment="1" quotePrefix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 quotePrefix="1">
      <alignment horizontal="center" vertical="center" wrapText="1"/>
    </xf>
    <xf numFmtId="0" fontId="3" fillId="5" borderId="1" xfId="0" applyFont="1" applyFill="1" applyBorder="1" applyAlignment="1" quotePrefix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2" xfId="0" applyFont="1" applyFill="1" applyBorder="1" applyAlignment="1" quotePrefix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7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/>
    </xf>
    <xf numFmtId="0" fontId="0" fillId="0" borderId="21" xfId="0" applyBorder="1" applyAlignment="1">
      <alignment horizontal="center" vertical="center" wrapText="1" shrinkToFit="1"/>
    </xf>
    <xf numFmtId="0" fontId="0" fillId="0" borderId="21" xfId="0" applyBorder="1" applyAlignment="1" quotePrefix="1">
      <alignment horizontal="center"/>
    </xf>
    <xf numFmtId="0" fontId="3" fillId="5" borderId="11" xfId="0" applyFont="1" applyFill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3" fillId="5" borderId="23" xfId="0" applyFont="1" applyFill="1" applyBorder="1" applyAlignment="1" quotePrefix="1">
      <alignment horizontal="center"/>
    </xf>
    <xf numFmtId="0" fontId="0" fillId="0" borderId="23" xfId="0" applyBorder="1" applyAlignment="1" quotePrefix="1">
      <alignment horizontal="center" vertical="center" shrinkToFit="1"/>
    </xf>
    <xf numFmtId="0" fontId="0" fillId="5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5" xfId="0" applyBorder="1" applyAlignment="1" quotePrefix="1">
      <alignment horizontal="center" vertical="center" shrinkToFit="1"/>
    </xf>
    <xf numFmtId="0" fontId="0" fillId="0" borderId="25" xfId="0" applyBorder="1" applyAlignment="1" quotePrefix="1">
      <alignment horizont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11" borderId="14" xfId="0" applyFill="1" applyBorder="1" applyAlignment="1" quotePrefix="1">
      <alignment horizontal="center"/>
    </xf>
    <xf numFmtId="0" fontId="0" fillId="0" borderId="28" xfId="0" applyBorder="1" applyAlignment="1">
      <alignment horizontal="left"/>
    </xf>
    <xf numFmtId="0" fontId="6" fillId="4" borderId="14" xfId="0" applyFont="1" applyFill="1" applyBorder="1" applyAlignment="1" quotePrefix="1">
      <alignment horizontal="left"/>
    </xf>
    <xf numFmtId="0" fontId="2" fillId="7" borderId="3" xfId="0" applyFont="1" applyFill="1" applyBorder="1" applyAlignment="1" quotePrefix="1">
      <alignment horizontal="center"/>
    </xf>
    <xf numFmtId="0" fontId="0" fillId="7" borderId="12" xfId="0" applyFill="1" applyBorder="1" applyAlignment="1" quotePrefix="1">
      <alignment horizontal="left"/>
    </xf>
    <xf numFmtId="0" fontId="0" fillId="0" borderId="6" xfId="0" applyFill="1" applyBorder="1" applyAlignment="1">
      <alignment horizontal="center"/>
    </xf>
    <xf numFmtId="0" fontId="0" fillId="12" borderId="29" xfId="0" applyFill="1" applyBorder="1" applyAlignment="1" quotePrefix="1">
      <alignment horizontal="center" vertical="center" wrapText="1"/>
    </xf>
    <xf numFmtId="0" fontId="2" fillId="0" borderId="6" xfId="0" applyFont="1" applyBorder="1" applyAlignment="1" quotePrefix="1">
      <alignment horizontal="left"/>
    </xf>
    <xf numFmtId="0" fontId="9" fillId="13" borderId="16" xfId="0" applyFont="1" applyFill="1" applyBorder="1" applyAlignment="1">
      <alignment horizontal="left" vertical="center" shrinkToFit="1"/>
    </xf>
    <xf numFmtId="0" fontId="10" fillId="13" borderId="3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 quotePrefix="1">
      <alignment horizontal="left"/>
    </xf>
    <xf numFmtId="0" fontId="0" fillId="0" borderId="1" xfId="0" applyFill="1" applyBorder="1" applyAlignment="1" quotePrefix="1">
      <alignment horizontal="center" vertical="center" shrinkToFi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/>
    </xf>
    <xf numFmtId="0" fontId="0" fillId="10" borderId="21" xfId="0" applyFill="1" applyBorder="1" applyAlignment="1" quotePrefix="1">
      <alignment horizontal="center" vertical="center" wrapText="1"/>
    </xf>
    <xf numFmtId="0" fontId="0" fillId="7" borderId="21" xfId="0" applyFill="1" applyBorder="1" applyAlignment="1">
      <alignment horizontal="center"/>
    </xf>
    <xf numFmtId="0" fontId="0" fillId="7" borderId="21" xfId="0" applyFill="1" applyBorder="1" applyAlignment="1" quotePrefix="1">
      <alignment horizontal="center" vertical="center" wrapText="1"/>
    </xf>
    <xf numFmtId="0" fontId="0" fillId="6" borderId="31" xfId="0" applyFill="1" applyBorder="1" applyAlignment="1" quotePrefix="1">
      <alignment horizontal="center" vertical="center" wrapText="1"/>
    </xf>
    <xf numFmtId="0" fontId="0" fillId="14" borderId="32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12" fillId="6" borderId="1" xfId="0" applyFont="1" applyFill="1" applyBorder="1" applyAlignment="1" quotePrefix="1">
      <alignment horizontal="center"/>
    </xf>
    <xf numFmtId="0" fontId="13" fillId="9" borderId="3" xfId="0" applyFont="1" applyFill="1" applyBorder="1" applyAlignment="1" quotePrefix="1">
      <alignment horizontal="left"/>
    </xf>
    <xf numFmtId="0" fontId="0" fillId="0" borderId="10" xfId="0" applyBorder="1" applyAlignment="1" quotePrefix="1">
      <alignment horizontal="center"/>
    </xf>
    <xf numFmtId="0" fontId="0" fillId="6" borderId="1" xfId="0" applyFill="1" applyBorder="1" applyAlignment="1">
      <alignment horizontal="left" vertical="center" shrinkToFit="1"/>
    </xf>
    <xf numFmtId="0" fontId="14" fillId="6" borderId="22" xfId="0" applyFont="1" applyFill="1" applyBorder="1" applyAlignment="1" quotePrefix="1">
      <alignment horizontal="center" vertical="center"/>
    </xf>
    <xf numFmtId="0" fontId="0" fillId="5" borderId="2" xfId="0" applyFill="1" applyBorder="1" applyAlignment="1" quotePrefix="1">
      <alignment horizontal="left"/>
    </xf>
    <xf numFmtId="0" fontId="0" fillId="5" borderId="33" xfId="0" applyFill="1" applyBorder="1" applyAlignment="1" quotePrefix="1">
      <alignment horizontal="left"/>
    </xf>
    <xf numFmtId="0" fontId="0" fillId="5" borderId="18" xfId="0" applyFill="1" applyBorder="1" applyAlignment="1" quotePrefix="1">
      <alignment horizontal="left"/>
    </xf>
    <xf numFmtId="0" fontId="11" fillId="0" borderId="0" xfId="0" applyFont="1" applyAlignment="1" quotePrefix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9">
      <selection activeCell="F9" sqref="F9"/>
    </sheetView>
  </sheetViews>
  <sheetFormatPr defaultColWidth="9.00390625" defaultRowHeight="16.5"/>
  <cols>
    <col min="1" max="1" width="11.125" style="3" customWidth="1"/>
    <col min="2" max="2" width="9.50390625" style="3" bestFit="1" customWidth="1"/>
    <col min="3" max="3" width="20.50390625" style="3" bestFit="1" customWidth="1"/>
    <col min="4" max="4" width="9.00390625" style="3" customWidth="1"/>
    <col min="5" max="5" width="5.25390625" style="3" customWidth="1"/>
    <col min="6" max="6" width="6.375" style="3" customWidth="1"/>
    <col min="7" max="7" width="11.00390625" style="3" bestFit="1" customWidth="1"/>
    <col min="8" max="8" width="5.75390625" style="3" customWidth="1"/>
    <col min="9" max="9" width="13.625" style="3" customWidth="1"/>
    <col min="10" max="10" width="11.00390625" style="3" bestFit="1" customWidth="1"/>
    <col min="11" max="11" width="7.50390625" style="3" bestFit="1" customWidth="1"/>
    <col min="12" max="12" width="9.50390625" style="3" bestFit="1" customWidth="1"/>
    <col min="13" max="16384" width="9.00390625" style="3" customWidth="1"/>
  </cols>
  <sheetData>
    <row r="1" spans="1:13" ht="31.5" customHeight="1">
      <c r="A1" s="138" t="s">
        <v>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59"/>
    </row>
    <row r="2" spans="1:13" ht="18.7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5" ht="17.25" thickBot="1">
      <c r="A3" s="4"/>
      <c r="C3" s="34" t="s">
        <v>31</v>
      </c>
      <c r="D3" s="35">
        <f>D8</f>
        <v>163</v>
      </c>
      <c r="E3" s="2" t="s">
        <v>17</v>
      </c>
    </row>
    <row r="4" spans="1:9" ht="16.5">
      <c r="A4" s="4"/>
      <c r="C4" s="36" t="s">
        <v>55</v>
      </c>
      <c r="D4" s="37">
        <f>C19</f>
        <v>2449</v>
      </c>
      <c r="E4" s="131" t="s">
        <v>70</v>
      </c>
      <c r="F4" s="37"/>
      <c r="G4" s="37"/>
      <c r="H4" s="37"/>
      <c r="I4" s="38"/>
    </row>
    <row r="5" spans="1:9" ht="16.5">
      <c r="A5" s="4"/>
      <c r="C5" s="39" t="s">
        <v>54</v>
      </c>
      <c r="D5" s="40">
        <f>G34</f>
        <v>2491</v>
      </c>
      <c r="E5" s="40"/>
      <c r="F5" s="40"/>
      <c r="G5" s="40"/>
      <c r="H5" s="40"/>
      <c r="I5" s="41"/>
    </row>
    <row r="6" spans="1:9" ht="16.5">
      <c r="A6" s="4"/>
      <c r="C6" s="42" t="s">
        <v>33</v>
      </c>
      <c r="D6" s="33">
        <f>G55</f>
        <v>205</v>
      </c>
      <c r="E6" s="33"/>
      <c r="F6" s="33"/>
      <c r="G6" s="33"/>
      <c r="H6" s="33"/>
      <c r="I6" s="43"/>
    </row>
    <row r="7" spans="1:9" ht="16.5">
      <c r="A7" s="4"/>
      <c r="C7" s="100" t="s">
        <v>58</v>
      </c>
      <c r="D7" s="45">
        <f>D5-D6</f>
        <v>2286</v>
      </c>
      <c r="E7" s="45"/>
      <c r="F7" s="45"/>
      <c r="G7" s="45"/>
      <c r="H7" s="45"/>
      <c r="I7" s="46"/>
    </row>
    <row r="8" spans="1:9" ht="16.5">
      <c r="A8" s="4"/>
      <c r="C8" s="100" t="s">
        <v>56</v>
      </c>
      <c r="D8" s="45">
        <f>D4-D7</f>
        <v>163</v>
      </c>
      <c r="E8" s="45"/>
      <c r="F8" s="45"/>
      <c r="G8" s="45"/>
      <c r="H8" s="45"/>
      <c r="I8" s="46"/>
    </row>
    <row r="9" spans="1:9" ht="16.5">
      <c r="A9" s="4"/>
      <c r="C9" s="44" t="s">
        <v>57</v>
      </c>
      <c r="D9" s="45">
        <v>140</v>
      </c>
      <c r="E9" s="50" t="s">
        <v>38</v>
      </c>
      <c r="F9" s="10"/>
      <c r="G9" s="10"/>
      <c r="H9" s="10"/>
      <c r="I9" s="51"/>
    </row>
    <row r="10" spans="1:9" ht="17.25" thickBot="1">
      <c r="A10" s="4"/>
      <c r="C10" s="47" t="s">
        <v>34</v>
      </c>
      <c r="D10" s="112">
        <f>D8-D9</f>
        <v>23</v>
      </c>
      <c r="E10" s="135" t="s">
        <v>37</v>
      </c>
      <c r="F10" s="136"/>
      <c r="G10" s="136"/>
      <c r="H10" s="136"/>
      <c r="I10" s="137"/>
    </row>
    <row r="11" spans="1:4" ht="17.25" thickBot="1">
      <c r="A11" s="4"/>
      <c r="D11" s="8" t="s">
        <v>64</v>
      </c>
    </row>
    <row r="12" spans="1:3" ht="27" customHeight="1" thickBot="1">
      <c r="A12" s="48" t="s">
        <v>39</v>
      </c>
      <c r="B12" s="49"/>
      <c r="C12" s="60"/>
    </row>
    <row r="13" spans="3:12" ht="17.25" thickBot="1">
      <c r="C13" s="14" t="s">
        <v>63</v>
      </c>
      <c r="D13" s="14" t="s">
        <v>8</v>
      </c>
      <c r="E13" s="10">
        <v>23</v>
      </c>
      <c r="F13" s="9" t="s">
        <v>4</v>
      </c>
      <c r="G13" s="14" t="s">
        <v>9</v>
      </c>
      <c r="H13" s="10">
        <v>23</v>
      </c>
      <c r="I13" s="15" t="s">
        <v>4</v>
      </c>
      <c r="J13" s="16" t="s">
        <v>10</v>
      </c>
      <c r="K13" s="10">
        <v>22</v>
      </c>
      <c r="L13" s="15" t="s">
        <v>4</v>
      </c>
    </row>
    <row r="14" spans="1:12" ht="17.25" thickBot="1">
      <c r="A14" s="108"/>
      <c r="B14" s="109"/>
      <c r="C14" s="106" t="s">
        <v>55</v>
      </c>
      <c r="D14" s="52" t="s">
        <v>12</v>
      </c>
      <c r="E14" s="53">
        <v>34</v>
      </c>
      <c r="F14" s="54" t="s">
        <v>32</v>
      </c>
      <c r="G14" s="53" t="s">
        <v>12</v>
      </c>
      <c r="H14" s="53">
        <v>34</v>
      </c>
      <c r="I14" s="55" t="s">
        <v>17</v>
      </c>
      <c r="J14" s="53" t="s">
        <v>12</v>
      </c>
      <c r="K14" s="53">
        <v>35</v>
      </c>
      <c r="L14" s="55" t="s">
        <v>17</v>
      </c>
    </row>
    <row r="15" spans="1:12" ht="16.5">
      <c r="A15" s="88" t="s">
        <v>3</v>
      </c>
      <c r="B15" s="89">
        <f>E13+H13+K13</f>
        <v>68</v>
      </c>
      <c r="C15" s="58">
        <f>E15+H15+K15</f>
        <v>2334</v>
      </c>
      <c r="D15" s="56" t="s">
        <v>13</v>
      </c>
      <c r="E15" s="12">
        <f>E13*E14</f>
        <v>782</v>
      </c>
      <c r="F15" s="12" t="s">
        <v>17</v>
      </c>
      <c r="G15" s="57" t="s">
        <v>13</v>
      </c>
      <c r="H15" s="12">
        <f>H13*H14</f>
        <v>782</v>
      </c>
      <c r="I15" s="20" t="s">
        <v>17</v>
      </c>
      <c r="J15" s="57" t="s">
        <v>13</v>
      </c>
      <c r="K15" s="12">
        <f>K13*K14</f>
        <v>770</v>
      </c>
      <c r="L15" s="20" t="s">
        <v>17</v>
      </c>
    </row>
    <row r="16" spans="1:12" ht="16.5">
      <c r="A16" s="11" t="s">
        <v>5</v>
      </c>
      <c r="B16" s="10">
        <v>2</v>
      </c>
      <c r="C16" s="130">
        <f>E16+H16*12+K16*16</f>
        <v>83</v>
      </c>
      <c r="D16" s="18" t="s">
        <v>51</v>
      </c>
      <c r="E16" s="10">
        <v>3</v>
      </c>
      <c r="F16" s="18" t="s">
        <v>71</v>
      </c>
      <c r="G16" s="18" t="s">
        <v>65</v>
      </c>
      <c r="H16" s="10">
        <v>0</v>
      </c>
      <c r="I16" s="133" t="s">
        <v>72</v>
      </c>
      <c r="J16" s="18" t="s">
        <v>66</v>
      </c>
      <c r="K16" s="113">
        <f>3*B16-H16-1</f>
        <v>5</v>
      </c>
      <c r="L16" s="19" t="s">
        <v>73</v>
      </c>
    </row>
    <row r="17" spans="1:9" ht="17.25" thickBot="1">
      <c r="A17" s="12" t="s">
        <v>6</v>
      </c>
      <c r="B17" s="10">
        <v>1</v>
      </c>
      <c r="C17" s="12">
        <f>E17+H17</f>
        <v>32</v>
      </c>
      <c r="D17" s="12" t="s">
        <v>15</v>
      </c>
      <c r="E17" s="12">
        <v>14</v>
      </c>
      <c r="F17" s="12" t="s">
        <v>17</v>
      </c>
      <c r="G17" s="12" t="s">
        <v>16</v>
      </c>
      <c r="H17" s="12">
        <v>18</v>
      </c>
      <c r="I17" s="20" t="s">
        <v>17</v>
      </c>
    </row>
    <row r="18" spans="1:11" ht="16.5">
      <c r="A18" s="9" t="s">
        <v>11</v>
      </c>
      <c r="B18" s="10"/>
      <c r="C18" s="13"/>
      <c r="D18" s="104" t="s">
        <v>59</v>
      </c>
      <c r="E18" s="22"/>
      <c r="F18" s="103">
        <f>INT(B15*2+B16*3+B17*2+B19/9+3)</f>
        <v>154</v>
      </c>
      <c r="G18" s="21" t="s">
        <v>60</v>
      </c>
      <c r="H18" s="22"/>
      <c r="I18" s="22"/>
      <c r="J18" s="22"/>
      <c r="K18" s="23"/>
    </row>
    <row r="19" spans="1:13" ht="17.25" thickBot="1">
      <c r="A19" s="110" t="s">
        <v>7</v>
      </c>
      <c r="B19" s="110">
        <f>SUM(B15:B18)</f>
        <v>71</v>
      </c>
      <c r="C19" s="111">
        <f>SUM(C15:C18)</f>
        <v>2449</v>
      </c>
      <c r="D19" s="24"/>
      <c r="E19" s="25"/>
      <c r="F19" s="25"/>
      <c r="G19" s="107" t="s">
        <v>61</v>
      </c>
      <c r="H19" s="105"/>
      <c r="I19" s="26"/>
      <c r="J19" s="26"/>
      <c r="K19" s="27"/>
      <c r="L19" s="76"/>
      <c r="M19" s="76"/>
    </row>
    <row r="20" spans="1:13" ht="16.5">
      <c r="A20" s="119" t="s">
        <v>68</v>
      </c>
      <c r="B20" s="114"/>
      <c r="C20" s="114"/>
      <c r="D20" s="115"/>
      <c r="E20" s="33"/>
      <c r="F20" s="33"/>
      <c r="G20" s="116"/>
      <c r="H20" s="117"/>
      <c r="I20" s="118"/>
      <c r="J20" s="118"/>
      <c r="K20" s="118"/>
      <c r="L20" s="76"/>
      <c r="M20" s="76"/>
    </row>
    <row r="21" spans="1:13" ht="16.5">
      <c r="A21" s="4"/>
      <c r="H21" s="7"/>
      <c r="L21" s="76"/>
      <c r="M21" s="76"/>
    </row>
    <row r="22" spans="1:2" ht="17.25" thickBot="1">
      <c r="A22" s="102" t="s">
        <v>54</v>
      </c>
      <c r="B22" s="8"/>
    </row>
    <row r="23" spans="1:8" ht="17.25" thickBot="1">
      <c r="A23" s="90" t="s">
        <v>22</v>
      </c>
      <c r="B23" s="91" t="s">
        <v>23</v>
      </c>
      <c r="C23" s="92" t="s">
        <v>1</v>
      </c>
      <c r="D23" s="93" t="s">
        <v>24</v>
      </c>
      <c r="E23" s="94" t="s">
        <v>2</v>
      </c>
      <c r="F23" s="95"/>
      <c r="G23" s="93" t="s">
        <v>25</v>
      </c>
      <c r="H23" s="101" t="s">
        <v>17</v>
      </c>
    </row>
    <row r="24" spans="1:8" ht="16.5">
      <c r="A24" s="128" t="s">
        <v>0</v>
      </c>
      <c r="B24" s="85">
        <v>4</v>
      </c>
      <c r="C24" s="86" t="s">
        <v>1</v>
      </c>
      <c r="D24" s="87">
        <v>1</v>
      </c>
      <c r="E24" s="97" t="s">
        <v>17</v>
      </c>
      <c r="F24" s="88"/>
      <c r="G24" s="89">
        <f aca="true" t="shared" si="0" ref="G24:G33">D24*B24</f>
        <v>4</v>
      </c>
      <c r="H24" s="97" t="s">
        <v>17</v>
      </c>
    </row>
    <row r="25" spans="1:8" ht="16.5">
      <c r="A25" s="129" t="s">
        <v>14</v>
      </c>
      <c r="B25" s="61">
        <v>10</v>
      </c>
      <c r="C25" s="62" t="s">
        <v>1</v>
      </c>
      <c r="D25" s="10">
        <v>2</v>
      </c>
      <c r="E25" s="97" t="s">
        <v>17</v>
      </c>
      <c r="F25" s="9"/>
      <c r="G25" s="12">
        <f t="shared" si="0"/>
        <v>20</v>
      </c>
      <c r="H25" s="97" t="s">
        <v>17</v>
      </c>
    </row>
    <row r="26" spans="1:8" ht="16.5">
      <c r="A26" s="123" t="s">
        <v>18</v>
      </c>
      <c r="B26" s="71">
        <v>26</v>
      </c>
      <c r="C26" s="120" t="s">
        <v>1</v>
      </c>
      <c r="D26" s="69">
        <v>14</v>
      </c>
      <c r="E26" s="97" t="s">
        <v>17</v>
      </c>
      <c r="F26" s="121"/>
      <c r="G26" s="122">
        <f t="shared" si="0"/>
        <v>364</v>
      </c>
      <c r="H26" s="97" t="s">
        <v>17</v>
      </c>
    </row>
    <row r="27" spans="1:9" ht="49.5">
      <c r="A27" s="124" t="s">
        <v>62</v>
      </c>
      <c r="B27" s="67">
        <v>42</v>
      </c>
      <c r="C27" s="62" t="s">
        <v>1</v>
      </c>
      <c r="D27" s="69">
        <v>16</v>
      </c>
      <c r="E27" s="97" t="s">
        <v>17</v>
      </c>
      <c r="F27" s="9"/>
      <c r="G27" s="69">
        <f t="shared" si="0"/>
        <v>672</v>
      </c>
      <c r="H27" s="97" t="s">
        <v>17</v>
      </c>
      <c r="I27" s="1"/>
    </row>
    <row r="28" spans="1:8" ht="16.5">
      <c r="A28" s="125" t="s">
        <v>19</v>
      </c>
      <c r="B28" s="67">
        <v>5</v>
      </c>
      <c r="C28" s="120" t="s">
        <v>1</v>
      </c>
      <c r="D28" s="69">
        <v>18</v>
      </c>
      <c r="E28" s="97" t="s">
        <v>17</v>
      </c>
      <c r="F28" s="121"/>
      <c r="G28" s="122">
        <f t="shared" si="0"/>
        <v>90</v>
      </c>
      <c r="H28" s="97" t="s">
        <v>17</v>
      </c>
    </row>
    <row r="29" spans="1:8" ht="33">
      <c r="A29" s="126" t="s">
        <v>40</v>
      </c>
      <c r="B29" s="67">
        <v>23</v>
      </c>
      <c r="C29" s="62" t="s">
        <v>1</v>
      </c>
      <c r="D29" s="69">
        <v>20</v>
      </c>
      <c r="E29" s="97" t="s">
        <v>17</v>
      </c>
      <c r="F29" s="9"/>
      <c r="G29" s="69">
        <f t="shared" si="0"/>
        <v>460</v>
      </c>
      <c r="H29" s="97" t="s">
        <v>17</v>
      </c>
    </row>
    <row r="30" spans="1:8" ht="33.75" customHeight="1">
      <c r="A30" s="126" t="s">
        <v>41</v>
      </c>
      <c r="B30" s="67">
        <v>38</v>
      </c>
      <c r="C30" s="62" t="s">
        <v>1</v>
      </c>
      <c r="D30" s="69">
        <v>21</v>
      </c>
      <c r="E30" s="97" t="s">
        <v>17</v>
      </c>
      <c r="F30" s="9"/>
      <c r="G30" s="69">
        <f t="shared" si="0"/>
        <v>798</v>
      </c>
      <c r="H30" s="97" t="s">
        <v>17</v>
      </c>
    </row>
    <row r="31" spans="1:8" ht="16.5">
      <c r="A31" s="127" t="s">
        <v>51</v>
      </c>
      <c r="B31" s="72">
        <v>1</v>
      </c>
      <c r="C31" s="62" t="s">
        <v>1</v>
      </c>
      <c r="D31" s="73">
        <v>3</v>
      </c>
      <c r="E31" s="97" t="s">
        <v>17</v>
      </c>
      <c r="F31" s="74"/>
      <c r="G31" s="69">
        <f t="shared" si="0"/>
        <v>3</v>
      </c>
      <c r="H31" s="97" t="s">
        <v>17</v>
      </c>
    </row>
    <row r="32" spans="1:8" ht="16.5">
      <c r="A32" s="127" t="s">
        <v>67</v>
      </c>
      <c r="B32" s="72">
        <v>0</v>
      </c>
      <c r="C32" s="62" t="s">
        <v>1</v>
      </c>
      <c r="D32" s="75">
        <v>12</v>
      </c>
      <c r="E32" s="97" t="s">
        <v>17</v>
      </c>
      <c r="F32" s="74"/>
      <c r="G32" s="69">
        <f t="shared" si="0"/>
        <v>0</v>
      </c>
      <c r="H32" s="97" t="s">
        <v>17</v>
      </c>
    </row>
    <row r="33" spans="1:8" ht="16.5">
      <c r="A33" s="127" t="s">
        <v>66</v>
      </c>
      <c r="B33" s="134">
        <f>3*B16-B32-1</f>
        <v>5</v>
      </c>
      <c r="C33" s="62" t="s">
        <v>1</v>
      </c>
      <c r="D33" s="75">
        <v>16</v>
      </c>
      <c r="E33" s="97" t="s">
        <v>17</v>
      </c>
      <c r="F33" s="74"/>
      <c r="G33" s="75">
        <f t="shared" si="0"/>
        <v>80</v>
      </c>
      <c r="H33" s="97" t="s">
        <v>17</v>
      </c>
    </row>
    <row r="34" spans="1:8" ht="17.25" thickBot="1">
      <c r="A34" s="31" t="s">
        <v>7</v>
      </c>
      <c r="B34" s="70">
        <f>SUM(B24:B33)</f>
        <v>154</v>
      </c>
      <c r="C34" s="32"/>
      <c r="D34" s="32"/>
      <c r="E34" s="32"/>
      <c r="F34" s="32"/>
      <c r="G34" s="70">
        <f>SUM(G24:G33)</f>
        <v>2491</v>
      </c>
      <c r="H34" s="97" t="s">
        <v>17</v>
      </c>
    </row>
    <row r="35" spans="1:3" ht="16.5">
      <c r="A35" s="5"/>
      <c r="B35" s="5" t="str">
        <f>IF(B34=F18,"教師總人數符合","請檢查, 教師總人數不符")</f>
        <v>教師總人數符合</v>
      </c>
      <c r="C35" s="5"/>
    </row>
    <row r="36" spans="1:3" ht="16.5">
      <c r="A36" s="6"/>
      <c r="B36" s="6" t="str">
        <f>IF(B26+B27=B15,"導師人數相符合","導師人數不符")</f>
        <v>導師人數相符合</v>
      </c>
      <c r="C36" s="6"/>
    </row>
    <row r="38" ht="17.25" thickBot="1">
      <c r="A38" s="1" t="s">
        <v>53</v>
      </c>
    </row>
    <row r="39" spans="1:8" ht="16.5">
      <c r="A39" s="29" t="s">
        <v>44</v>
      </c>
      <c r="B39" s="30" t="s">
        <v>45</v>
      </c>
      <c r="C39" s="63" t="s">
        <v>43</v>
      </c>
      <c r="D39" s="78" t="s">
        <v>46</v>
      </c>
      <c r="E39" s="30"/>
      <c r="F39" s="30"/>
      <c r="G39" s="30" t="s">
        <v>47</v>
      </c>
      <c r="H39" s="64"/>
    </row>
    <row r="40" spans="1:8" ht="16.5">
      <c r="A40" s="65" t="s">
        <v>27</v>
      </c>
      <c r="B40" s="61">
        <v>4</v>
      </c>
      <c r="C40" s="62" t="s">
        <v>43</v>
      </c>
      <c r="D40" s="10">
        <v>4</v>
      </c>
      <c r="E40" s="15" t="s">
        <v>2</v>
      </c>
      <c r="F40" s="9"/>
      <c r="G40" s="12">
        <f>D40*B40</f>
        <v>16</v>
      </c>
      <c r="H40" s="97" t="s">
        <v>17</v>
      </c>
    </row>
    <row r="41" spans="1:8" ht="16.5">
      <c r="A41" s="65" t="s">
        <v>26</v>
      </c>
      <c r="B41" s="61">
        <v>2</v>
      </c>
      <c r="C41" s="62" t="s">
        <v>43</v>
      </c>
      <c r="D41" s="10">
        <v>5</v>
      </c>
      <c r="E41" s="15" t="s">
        <v>2</v>
      </c>
      <c r="F41" s="9"/>
      <c r="G41" s="12">
        <f aca="true" t="shared" si="1" ref="G41:G50">D41*B41</f>
        <v>10</v>
      </c>
      <c r="H41" s="97" t="s">
        <v>17</v>
      </c>
    </row>
    <row r="42" spans="1:8" ht="16.5">
      <c r="A42" s="65" t="s">
        <v>21</v>
      </c>
      <c r="B42" s="61">
        <v>1</v>
      </c>
      <c r="C42" s="62" t="s">
        <v>43</v>
      </c>
      <c r="D42" s="10">
        <v>5</v>
      </c>
      <c r="E42" s="15" t="s">
        <v>2</v>
      </c>
      <c r="F42" s="9"/>
      <c r="G42" s="12">
        <f t="shared" si="1"/>
        <v>5</v>
      </c>
      <c r="H42" s="97" t="s">
        <v>17</v>
      </c>
    </row>
    <row r="43" spans="1:8" ht="16.5">
      <c r="A43" s="65" t="s">
        <v>28</v>
      </c>
      <c r="B43" s="61">
        <v>0</v>
      </c>
      <c r="C43" s="62" t="s">
        <v>43</v>
      </c>
      <c r="D43" s="10">
        <v>14</v>
      </c>
      <c r="E43" s="15" t="s">
        <v>2</v>
      </c>
      <c r="F43" s="9"/>
      <c r="G43" s="12">
        <f t="shared" si="1"/>
        <v>0</v>
      </c>
      <c r="H43" s="97" t="s">
        <v>17</v>
      </c>
    </row>
    <row r="44" spans="1:8" ht="16.5">
      <c r="A44" s="65" t="s">
        <v>29</v>
      </c>
      <c r="B44" s="61">
        <v>0</v>
      </c>
      <c r="C44" s="62" t="s">
        <v>43</v>
      </c>
      <c r="D44" s="10">
        <v>2</v>
      </c>
      <c r="E44" s="15" t="s">
        <v>2</v>
      </c>
      <c r="F44" s="9"/>
      <c r="G44" s="12">
        <f t="shared" si="1"/>
        <v>0</v>
      </c>
      <c r="H44" s="97" t="s">
        <v>17</v>
      </c>
    </row>
    <row r="45" spans="1:8" ht="16.5">
      <c r="A45" s="65" t="s">
        <v>35</v>
      </c>
      <c r="B45" s="61">
        <v>1</v>
      </c>
      <c r="C45" s="62" t="s">
        <v>43</v>
      </c>
      <c r="D45" s="10">
        <v>6</v>
      </c>
      <c r="E45" s="96" t="s">
        <v>2</v>
      </c>
      <c r="F45" s="9"/>
      <c r="G45" s="12">
        <f t="shared" si="1"/>
        <v>6</v>
      </c>
      <c r="H45" s="97" t="s">
        <v>17</v>
      </c>
    </row>
    <row r="46" spans="1:8" ht="33">
      <c r="A46" s="66" t="s">
        <v>42</v>
      </c>
      <c r="B46" s="67">
        <v>1</v>
      </c>
      <c r="C46" s="62" t="s">
        <v>43</v>
      </c>
      <c r="D46" s="68">
        <v>60</v>
      </c>
      <c r="E46" s="96" t="s">
        <v>2</v>
      </c>
      <c r="F46" s="9"/>
      <c r="G46" s="69">
        <f t="shared" si="1"/>
        <v>60</v>
      </c>
      <c r="H46" s="97" t="s">
        <v>17</v>
      </c>
    </row>
    <row r="47" spans="1:8" ht="16.5">
      <c r="A47" s="65" t="s">
        <v>20</v>
      </c>
      <c r="B47" s="61">
        <v>2</v>
      </c>
      <c r="C47" s="62" t="s">
        <v>43</v>
      </c>
      <c r="D47" s="10">
        <v>4</v>
      </c>
      <c r="E47" s="96" t="s">
        <v>2</v>
      </c>
      <c r="F47" s="9"/>
      <c r="G47" s="12">
        <f t="shared" si="1"/>
        <v>8</v>
      </c>
      <c r="H47" s="97" t="s">
        <v>17</v>
      </c>
    </row>
    <row r="48" spans="1:8" ht="16.5">
      <c r="A48" s="65" t="s">
        <v>49</v>
      </c>
      <c r="B48" s="61">
        <v>0</v>
      </c>
      <c r="C48" s="62" t="s">
        <v>43</v>
      </c>
      <c r="D48" s="10"/>
      <c r="E48" s="96" t="s">
        <v>2</v>
      </c>
      <c r="F48" s="9"/>
      <c r="G48" s="12">
        <f t="shared" si="1"/>
        <v>0</v>
      </c>
      <c r="H48" s="97" t="s">
        <v>17</v>
      </c>
    </row>
    <row r="49" spans="1:8" ht="16.5">
      <c r="A49" s="65" t="s">
        <v>50</v>
      </c>
      <c r="B49" s="61">
        <v>0</v>
      </c>
      <c r="C49" s="62" t="s">
        <v>43</v>
      </c>
      <c r="D49" s="10">
        <v>10</v>
      </c>
      <c r="E49" s="96" t="s">
        <v>2</v>
      </c>
      <c r="F49" s="9"/>
      <c r="G49" s="12">
        <f t="shared" si="1"/>
        <v>0</v>
      </c>
      <c r="H49" s="97" t="s">
        <v>17</v>
      </c>
    </row>
    <row r="50" spans="1:8" ht="33">
      <c r="A50" s="79" t="s">
        <v>30</v>
      </c>
      <c r="B50" s="67">
        <v>0</v>
      </c>
      <c r="C50" s="62" t="s">
        <v>43</v>
      </c>
      <c r="D50" s="68"/>
      <c r="E50" s="96" t="s">
        <v>2</v>
      </c>
      <c r="F50" s="9"/>
      <c r="G50" s="69">
        <f t="shared" si="1"/>
        <v>0</v>
      </c>
      <c r="H50" s="97" t="s">
        <v>17</v>
      </c>
    </row>
    <row r="51" spans="1:8" ht="16.5">
      <c r="A51" s="80" t="s">
        <v>48</v>
      </c>
      <c r="B51" s="61">
        <v>1</v>
      </c>
      <c r="C51" s="62" t="s">
        <v>43</v>
      </c>
      <c r="D51" s="10">
        <v>40</v>
      </c>
      <c r="E51" s="96" t="s">
        <v>2</v>
      </c>
      <c r="F51" s="9"/>
      <c r="G51" s="12">
        <f>D51*B51</f>
        <v>40</v>
      </c>
      <c r="H51" s="97" t="s">
        <v>17</v>
      </c>
    </row>
    <row r="52" spans="1:8" ht="16.5">
      <c r="A52" s="65" t="s">
        <v>36</v>
      </c>
      <c r="B52" s="61">
        <v>3</v>
      </c>
      <c r="C52" s="62" t="s">
        <v>43</v>
      </c>
      <c r="D52" s="10">
        <v>20</v>
      </c>
      <c r="E52" s="96" t="s">
        <v>2</v>
      </c>
      <c r="F52" s="9"/>
      <c r="G52" s="12">
        <f>D52*B52</f>
        <v>60</v>
      </c>
      <c r="H52" s="97" t="s">
        <v>17</v>
      </c>
    </row>
    <row r="53" spans="1:8" ht="16.5">
      <c r="A53" s="65"/>
      <c r="B53" s="67"/>
      <c r="C53" s="77"/>
      <c r="D53" s="68"/>
      <c r="E53" s="96"/>
      <c r="F53" s="17"/>
      <c r="G53" s="69"/>
      <c r="H53" s="97"/>
    </row>
    <row r="54" spans="1:8" ht="17.25" thickBot="1">
      <c r="A54" s="132"/>
      <c r="B54" s="81"/>
      <c r="C54" s="82"/>
      <c r="D54" s="83"/>
      <c r="E54" s="99"/>
      <c r="F54" s="70"/>
      <c r="G54" s="84"/>
      <c r="H54" s="98"/>
    </row>
    <row r="55" spans="1:8" ht="17.25" thickBot="1">
      <c r="A55" s="28"/>
      <c r="B55" s="26"/>
      <c r="C55" s="26" t="s">
        <v>52</v>
      </c>
      <c r="D55" s="26"/>
      <c r="E55" s="26"/>
      <c r="F55" s="26"/>
      <c r="G55" s="26">
        <f>SUM(G40:G54)</f>
        <v>205</v>
      </c>
      <c r="H55" s="27"/>
    </row>
    <row r="74" ht="16.5">
      <c r="I74" s="4"/>
    </row>
  </sheetData>
  <mergeCells count="2">
    <mergeCell ref="E10:I10"/>
    <mergeCell ref="A1:L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mdjh</dc:creator>
  <cp:keywords/>
  <dc:description/>
  <cp:lastModifiedBy>朱逸華</cp:lastModifiedBy>
  <cp:lastPrinted>2005-03-28T08:49:26Z</cp:lastPrinted>
  <dcterms:created xsi:type="dcterms:W3CDTF">2005-03-28T00:38:37Z</dcterms:created>
  <dcterms:modified xsi:type="dcterms:W3CDTF">2005-07-28T03:06:25Z</dcterms:modified>
  <cp:category/>
  <cp:version/>
  <cp:contentType/>
  <cp:contentStatus/>
</cp:coreProperties>
</file>